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Quy luong, thu lao" sheetId="1" r:id="rId1"/>
    <sheet name="Thu nhap VCQL" sheetId="4" r:id="rId2"/>
    <sheet name="Thu nhap VCQL2" sheetId="15" r:id="rId3"/>
  </sheets>
  <calcPr calcId="125725"/>
</workbook>
</file>

<file path=xl/calcChain.xml><?xml version="1.0" encoding="utf-8"?>
<calcChain xmlns="http://schemas.openxmlformats.org/spreadsheetml/2006/main">
  <c r="K20" i="15"/>
  <c r="K19"/>
  <c r="K18"/>
  <c r="K17"/>
  <c r="K16"/>
  <c r="K15"/>
  <c r="K14"/>
  <c r="K13"/>
  <c r="K12"/>
  <c r="K11"/>
  <c r="K10"/>
  <c r="K9"/>
  <c r="K8"/>
  <c r="F24" i="4" l="1"/>
  <c r="G28"/>
  <c r="H16" i="1"/>
  <c r="F29" i="4"/>
  <c r="K33"/>
  <c r="K34"/>
  <c r="K32"/>
  <c r="G24"/>
  <c r="F30"/>
  <c r="D17" i="1"/>
  <c r="E17"/>
  <c r="F17"/>
  <c r="G17"/>
  <c r="H17"/>
  <c r="J17"/>
  <c r="L17"/>
  <c r="M17"/>
  <c r="N17"/>
  <c r="O17"/>
  <c r="P17"/>
  <c r="Q17"/>
  <c r="R17"/>
  <c r="S17"/>
  <c r="U17"/>
  <c r="C17"/>
  <c r="I14"/>
  <c r="I13"/>
  <c r="I17" l="1"/>
  <c r="K28" i="4"/>
  <c r="K24"/>
  <c r="G30"/>
  <c r="K30" s="1"/>
  <c r="G29"/>
  <c r="K29" s="1"/>
  <c r="F28"/>
  <c r="V14" i="1" l="1"/>
  <c r="K14"/>
  <c r="K17" s="1"/>
  <c r="K20" i="4"/>
  <c r="K21"/>
  <c r="K22"/>
  <c r="K19"/>
  <c r="K15"/>
  <c r="K11"/>
  <c r="K12"/>
  <c r="K13"/>
  <c r="K14"/>
  <c r="K10"/>
  <c r="V13" i="1"/>
  <c r="T14"/>
  <c r="T17" s="1"/>
  <c r="V17" l="1"/>
</calcChain>
</file>

<file path=xl/comments1.xml><?xml version="1.0" encoding="utf-8"?>
<comments xmlns="http://schemas.openxmlformats.org/spreadsheetml/2006/main">
  <authors>
    <author>Author</author>
  </authors>
  <commentList>
    <comment ref="S2" authorId="0">
      <text>
        <r>
          <rPr>
            <b/>
            <sz val="9"/>
            <color indexed="81"/>
            <rFont val="Tahoma"/>
            <family val="2"/>
          </rPr>
          <t>Author:</t>
        </r>
        <r>
          <rPr>
            <sz val="9"/>
            <color indexed="81"/>
            <rFont val="Tahoma"/>
            <family val="2"/>
          </rPr>
          <t xml:space="preserve">
TT 15 yêu cầu</t>
        </r>
      </text>
    </comment>
    <comment ref="U14" authorId="0">
      <text>
        <r>
          <rPr>
            <b/>
            <sz val="9"/>
            <color indexed="81"/>
            <rFont val="Tahoma"/>
            <family val="2"/>
          </rPr>
          <t>Author:</t>
        </r>
        <r>
          <rPr>
            <sz val="9"/>
            <color indexed="81"/>
            <rFont val="Tahoma"/>
            <family val="2"/>
          </rPr>
          <t xml:space="preserve">
Không báo nhưng lấy theo KSV</t>
        </r>
      </text>
    </comment>
    <comment ref="F15" authorId="0">
      <text>
        <r>
          <rPr>
            <b/>
            <sz val="9"/>
            <color indexed="81"/>
            <rFont val="Tahoma"/>
            <charset val="1"/>
          </rPr>
          <t>Author:</t>
        </r>
        <r>
          <rPr>
            <sz val="9"/>
            <color indexed="81"/>
            <rFont val="Tahoma"/>
            <charset val="1"/>
          </rPr>
          <t xml:space="preserve">
Không xây kế hoạch tạm tính bằng thực hiện</t>
        </r>
      </text>
    </comment>
    <comment ref="F16" authorId="0">
      <text>
        <r>
          <rPr>
            <b/>
            <sz val="9"/>
            <color indexed="81"/>
            <rFont val="Tahoma"/>
            <charset val="1"/>
          </rPr>
          <t>Author:</t>
        </r>
        <r>
          <rPr>
            <sz val="9"/>
            <color indexed="81"/>
            <rFont val="Tahoma"/>
            <charset val="1"/>
          </rPr>
          <t xml:space="preserve">
Không duyệt nên lấy theo đề nghị của DN</t>
        </r>
      </text>
    </comment>
    <comment ref="Q16" authorId="0">
      <text>
        <r>
          <rPr>
            <b/>
            <sz val="9"/>
            <color indexed="81"/>
            <rFont val="Tahoma"/>
            <charset val="1"/>
          </rPr>
          <t>Author:</t>
        </r>
        <r>
          <rPr>
            <sz val="9"/>
            <color indexed="81"/>
            <rFont val="Tahoma"/>
            <charset val="1"/>
          </rPr>
          <t xml:space="preserve">
Không duyệt nên lấy theo báo cáo của DN</t>
        </r>
      </text>
    </comment>
    <comment ref="R16" authorId="0">
      <text>
        <r>
          <rPr>
            <b/>
            <sz val="9"/>
            <color indexed="81"/>
            <rFont val="Tahoma"/>
            <charset val="1"/>
          </rPr>
          <t>Author:</t>
        </r>
        <r>
          <rPr>
            <sz val="9"/>
            <color indexed="81"/>
            <rFont val="Tahoma"/>
            <charset val="1"/>
          </rPr>
          <t xml:space="preserve">
Không chi trả nên </t>
        </r>
      </text>
    </comment>
  </commentList>
</comments>
</file>

<file path=xl/comments2.xml><?xml version="1.0" encoding="utf-8"?>
<comments xmlns="http://schemas.openxmlformats.org/spreadsheetml/2006/main">
  <authors>
    <author>Author</author>
  </authors>
  <commentList>
    <comment ref="J1" authorId="0">
      <text>
        <r>
          <rPr>
            <b/>
            <sz val="9"/>
            <color indexed="81"/>
            <rFont val="Tahoma"/>
            <family val="2"/>
          </rPr>
          <t>Author:</t>
        </r>
        <r>
          <rPr>
            <sz val="9"/>
            <color indexed="81"/>
            <rFont val="Tahoma"/>
            <family val="2"/>
          </rPr>
          <t xml:space="preserve">
Trùng với Biểu 3 Thông tư 19</t>
        </r>
      </text>
    </comment>
  </commentList>
</comments>
</file>

<file path=xl/sharedStrings.xml><?xml version="1.0" encoding="utf-8"?>
<sst xmlns="http://schemas.openxmlformats.org/spreadsheetml/2006/main" count="199" uniqueCount="105">
  <si>
    <t>(Ban hành kèm theo Thông tư số 19/2013/TT-BLĐTBXH ngày 9 tháng 9 năm 2013 của Bộ Lao động-Thương binh và Xã hội)</t>
  </si>
  <si>
    <t>Tên công ty</t>
  </si>
  <si>
    <t>Viên chức quản lý chuyên trách</t>
  </si>
  <si>
    <t>Viên chức quản lý không chuyên trách</t>
  </si>
  <si>
    <t>Số lượng (người) (1)</t>
  </si>
  <si>
    <t>Quỹ tiền lương (tr.đồng)</t>
  </si>
  <si>
    <t>Quỹ tiền thưởng, kể cả thưởng an toàn nếu có (tr.đồng)</t>
  </si>
  <si>
    <t>Quỹ thù lao đại diện vốn (tr.đồng)</t>
  </si>
  <si>
    <t>Số lượng (người) (2)</t>
  </si>
  <si>
    <t>Quỹ thù lao (tr.đồng)</t>
  </si>
  <si>
    <t>Quỹ tiền thưởng (tr.đồng)</t>
  </si>
  <si>
    <t>Tổng cộng</t>
  </si>
  <si>
    <t>Người lập biểu</t>
  </si>
  <si>
    <t>(Ký và ghi rõ họ tên, chức vụ)</t>
  </si>
  <si>
    <t>……, ngày … tháng … năm …..</t>
  </si>
  <si>
    <t>Thủ trưởng đơn vị</t>
  </si>
  <si>
    <t>(ký tên, đóng dấu)</t>
  </si>
  <si>
    <t>BÁO CÁO TÌNH HÌNH TIỀN LƯƠNG, TIỀN THƯỞNG, THÙ LAO THỰC HIỆN</t>
  </si>
  <si>
    <t>Tổng giám đốc</t>
  </si>
  <si>
    <t>Tiền lương (tr.đồng/tháng)</t>
  </si>
  <si>
    <t>Thù lao (tr.đồng/tháng)</t>
  </si>
  <si>
    <t>Họ tên</t>
  </si>
  <si>
    <t>Chức danh</t>
  </si>
  <si>
    <t>Hệ số lương</t>
  </si>
  <si>
    <t>KH</t>
  </si>
  <si>
    <t>TH</t>
  </si>
  <si>
    <t>I</t>
  </si>
  <si>
    <t>Chuyên trách/Không chuyên trách</t>
  </si>
  <si>
    <r>
      <t>Ghi chú:</t>
    </r>
    <r>
      <rPr>
        <i/>
        <sz val="11"/>
        <color theme="1"/>
        <rFont val="Times New Roman"/>
        <family val="1"/>
      </rPr>
      <t xml:space="preserve"> (1) tính bình quân theo số lượng viên chức quản lý chuyên trách trong năm; (2) tính bình quân theo số lượng viên chức quản lý không chuyên trách trong năm.</t>
    </r>
  </si>
  <si>
    <t>TH 2014</t>
  </si>
  <si>
    <t>KH 2015</t>
  </si>
  <si>
    <t>TT</t>
  </si>
  <si>
    <t>KH 2014</t>
  </si>
  <si>
    <t>BÁO CÁO TÌNH HÌNH TIỀN LƯƠNG, THÙ LAO, TIỀN THƯỞNG THỰC HIỆN 2014 VÀ KẾ HOẠCH 2015 CỦA VIÊN CHỨC QUẢN LÝ</t>
  </si>
  <si>
    <t>Tên chủ sở hữu</t>
  </si>
  <si>
    <t>II</t>
  </si>
  <si>
    <t>IV</t>
  </si>
  <si>
    <t>CỦA VIÊN CHỨC QUẢN LÝ NĂM 2014</t>
  </si>
  <si>
    <t>III</t>
  </si>
  <si>
    <r>
      <t xml:space="preserve">Biểu mẫu 3 - TT 15
</t>
    </r>
    <r>
      <rPr>
        <i/>
        <sz val="12"/>
        <color theme="1"/>
        <rFont val="Times New Roman"/>
        <family val="1"/>
      </rPr>
      <t>(Thời hạn 31/3)</t>
    </r>
  </si>
  <si>
    <r>
      <t xml:space="preserve">Biểu mẫu 6 -TT19
</t>
    </r>
    <r>
      <rPr>
        <i/>
        <sz val="11"/>
        <color theme="1"/>
        <rFont val="Times New Roman"/>
        <family val="1"/>
      </rPr>
      <t>(Thời hạn: 31/5)</t>
    </r>
  </si>
  <si>
    <t>Công ty TNHH MTV Đầu tư SCIC</t>
  </si>
  <si>
    <t>Công ty TNHH MTV Khai Thác và chế biến Đá An Giang</t>
  </si>
  <si>
    <t>Công ty TNHH MTV Đầu tư và Phát triển HPI</t>
  </si>
  <si>
    <t>Công ty TNHH MTV Khoáng sản Bà Rịa Vũng Tàu</t>
  </si>
  <si>
    <t>Tổng công ty Đầu tư và kinh doanh vốn nhà nước</t>
  </si>
  <si>
    <t>Công ty TNHH MTV Khai thác và Chế biến đá An Giang</t>
  </si>
  <si>
    <t>Nguyễn Tấn Danh</t>
  </si>
  <si>
    <t>Võ Tấn Đỉnh</t>
  </si>
  <si>
    <t>Nguyễn Thái Thanh</t>
  </si>
  <si>
    <t>Văn Hoàng Nhựt</t>
  </si>
  <si>
    <t>Nguyễn Thành Được</t>
  </si>
  <si>
    <t>Quốc Hồ Đình Tuấn</t>
  </si>
  <si>
    <t xml:space="preserve"> TT</t>
  </si>
  <si>
    <t>Chủ tịch kiêm Giám đốc</t>
  </si>
  <si>
    <t>Phó giám đốc</t>
  </si>
  <si>
    <t>Kế toán trưởng</t>
  </si>
  <si>
    <t>Kiểm soát viên</t>
  </si>
  <si>
    <t>Không chuyên trách</t>
  </si>
  <si>
    <t>Chuyên trách</t>
  </si>
  <si>
    <t>Thu nhập (tr.đồng/
tháng)</t>
  </si>
  <si>
    <t>Tiền thưởng (tr.đồng/
tháng)</t>
  </si>
  <si>
    <t>Lê Song Lai</t>
  </si>
  <si>
    <t>Nguyễn Thị Thắm</t>
  </si>
  <si>
    <t>Phạm Đức Hoàn</t>
  </si>
  <si>
    <t>Ngô Phương Chí</t>
  </si>
  <si>
    <t>Tô Xuân Thanh</t>
  </si>
  <si>
    <t>Nguyên Phó giám đốc</t>
  </si>
  <si>
    <t>Nguyên Giám đốc</t>
  </si>
  <si>
    <t>Giám đốc</t>
  </si>
  <si>
    <t>Chủ tịch HĐTV</t>
  </si>
  <si>
    <t>Hoàng Trường Giang</t>
  </si>
  <si>
    <t>Lê Việt Thành</t>
  </si>
  <si>
    <t>Đàm Thị Hồng Huệ</t>
  </si>
  <si>
    <t>Trần Thanh Thủy</t>
  </si>
  <si>
    <t>Nguyễn Thị Diệu</t>
  </si>
  <si>
    <t>Đặng Minh Thừa</t>
  </si>
  <si>
    <t>Nguyễn Đình Tuấn</t>
  </si>
  <si>
    <t>Thành viên HĐTV</t>
  </si>
  <si>
    <t>Chủ tịch HĐTV, kiêm Giám đốc</t>
  </si>
  <si>
    <t>Nguyễn Đức Huy</t>
  </si>
  <si>
    <t>Đoàn Ngọc Đức</t>
  </si>
  <si>
    <t>Vũ Phấn</t>
  </si>
  <si>
    <t>Phó Giám đốc</t>
  </si>
  <si>
    <t>Nguyễn Hồng Lĩnh</t>
  </si>
  <si>
    <t>Tổng công ty Đầu tư và kinh doanh vốn Nhà nước</t>
  </si>
  <si>
    <t>Công ty TNHH MTV Đầu tư phát triển HPI</t>
  </si>
  <si>
    <t>CỦA VIÊN CHỨC QUẢN LÝ SCIC NĂM 2014</t>
  </si>
  <si>
    <t>Tiền thưởng (tr.đồng/tháng)</t>
  </si>
  <si>
    <t>Thu nhập (tr.đồng/tháng)</t>
  </si>
  <si>
    <t>Trần Văn Hiếu</t>
  </si>
  <si>
    <t>CT HĐTV</t>
  </si>
  <si>
    <t>Cao Viết Sinh</t>
  </si>
  <si>
    <t>Đỗ Hữu Hào</t>
  </si>
  <si>
    <t>Trần Hữu Tiến</t>
  </si>
  <si>
    <t>Hồ Sỹ Hùng</t>
  </si>
  <si>
    <t>Lại Văn Đạo</t>
  </si>
  <si>
    <t>Hoàng Nguyên Học</t>
  </si>
  <si>
    <t>Phó TGĐ</t>
  </si>
  <si>
    <t>Nguyễn Quốc Huy</t>
  </si>
  <si>
    <t>Nhữ Thị Hồng Liên</t>
  </si>
  <si>
    <t>Nguyễn Hồng Hiển</t>
  </si>
  <si>
    <t>Nguyễn Quốc Trị</t>
  </si>
  <si>
    <t>Bùi Đức Long</t>
  </si>
  <si>
    <r>
      <t>Ghi chú:</t>
    </r>
    <r>
      <rPr>
        <sz val="12"/>
        <color theme="1"/>
        <rFont val="Times New Roman"/>
        <family val="1"/>
      </rPr>
      <t xml:space="preserve"> 
- Ông Cao Viết Sinh và Đỗ Hữu Hào thôi làm thành viên HĐTV kể từ ngày 14/7/2014; ông Trần Hữu Tiến và Hồ Sỹ Hùng được bổ nhiệm là thành viên HĐTV kể từ ngày 22/7/2014. Ông Nguyễn Hồng Hiển giữ chức vụ Phó TGĐ kể từ ngày 18/11/2014 và ông Bùi Đức Long giữ chức vụ Kiểm soát viên kể từ ngày 01/9/2014.
- Tiền lương, thù lao thực hiện được tính theo quỹ lương được quyết toán theo quy định. Tiền thưởng thực hiện được tính theo tổng tiền thưởng thực tế chi trong năm.
- Thu nhập bình quân tháng được tính theo số tháng thực tế làm việc trong năm của từng viên chức quản lý và chưa bao gồm thù lao kiêm nhiệm đại diện vốn năm 2014 vì thực tế sẽ chi trả vào năm 2015.</t>
    </r>
  </si>
</sst>
</file>

<file path=xl/styles.xml><?xml version="1.0" encoding="utf-8"?>
<styleSheet xmlns="http://schemas.openxmlformats.org/spreadsheetml/2006/main">
  <numFmts count="2">
    <numFmt numFmtId="164" formatCode="0.0"/>
    <numFmt numFmtId="165" formatCode="#,##0.0"/>
  </numFmts>
  <fonts count="18">
    <font>
      <sz val="11"/>
      <color theme="1"/>
      <name val="Arial"/>
      <family val="2"/>
      <scheme val="minor"/>
    </font>
    <font>
      <sz val="11"/>
      <color theme="1"/>
      <name val="Times New Roman"/>
      <family val="1"/>
    </font>
    <font>
      <b/>
      <sz val="11"/>
      <color theme="1"/>
      <name val="Times New Roman"/>
      <family val="1"/>
    </font>
    <font>
      <i/>
      <sz val="11"/>
      <color theme="1"/>
      <name val="Times New Roman"/>
      <family val="1"/>
    </font>
    <font>
      <b/>
      <i/>
      <sz val="11"/>
      <color theme="1"/>
      <name val="Times New Roman"/>
      <family val="1"/>
    </font>
    <font>
      <sz val="10"/>
      <color theme="1"/>
      <name val="Times New Roman"/>
      <family val="1"/>
    </font>
    <font>
      <b/>
      <sz val="10"/>
      <color theme="1"/>
      <name val="Times New Roman"/>
      <family val="1"/>
    </font>
    <font>
      <sz val="9"/>
      <color theme="1"/>
      <name val="Times New Roman"/>
      <family val="1"/>
    </font>
    <font>
      <sz val="9"/>
      <color indexed="81"/>
      <name val="Tahoma"/>
      <family val="2"/>
    </font>
    <font>
      <b/>
      <sz val="9"/>
      <color indexed="81"/>
      <name val="Tahoma"/>
      <family val="2"/>
    </font>
    <font>
      <sz val="12"/>
      <color theme="1"/>
      <name val="Times New Roman"/>
      <family val="1"/>
    </font>
    <font>
      <b/>
      <sz val="12"/>
      <color theme="1"/>
      <name val="Times New Roman"/>
      <family val="1"/>
    </font>
    <font>
      <b/>
      <i/>
      <sz val="12"/>
      <color theme="1"/>
      <name val="Times New Roman"/>
      <family val="1"/>
    </font>
    <font>
      <i/>
      <sz val="12"/>
      <color theme="1"/>
      <name val="Times New Roman"/>
      <family val="1"/>
    </font>
    <font>
      <sz val="10"/>
      <color rgb="FF000000"/>
      <name val="Times New Roman"/>
      <family val="1"/>
    </font>
    <font>
      <sz val="9"/>
      <color indexed="81"/>
      <name val="Tahoma"/>
      <charset val="1"/>
    </font>
    <font>
      <b/>
      <sz val="9"/>
      <color indexed="81"/>
      <name val="Tahoma"/>
      <charset val="1"/>
    </font>
    <font>
      <sz val="14"/>
      <color theme="1"/>
      <name val="Times New Roman"/>
      <family val="1"/>
    </font>
  </fonts>
  <fills count="3">
    <fill>
      <patternFill patternType="none"/>
    </fill>
    <fill>
      <patternFill patternType="gray125"/>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s>
  <cellStyleXfs count="1">
    <xf numFmtId="0" fontId="0" fillId="0" borderId="0"/>
  </cellStyleXfs>
  <cellXfs count="79">
    <xf numFmtId="0" fontId="0" fillId="0" borderId="0" xfId="0"/>
    <xf numFmtId="0" fontId="1" fillId="0" borderId="0" xfId="0" applyFont="1"/>
    <xf numFmtId="0" fontId="2" fillId="0" borderId="0" xfId="0" applyFont="1" applyAlignment="1">
      <alignment vertical="top"/>
    </xf>
    <xf numFmtId="0" fontId="1" fillId="0" borderId="0" xfId="0" applyFont="1" applyAlignment="1">
      <alignment horizontal="center" vertical="top"/>
    </xf>
    <xf numFmtId="0" fontId="3" fillId="0" borderId="0" xfId="0" applyFont="1" applyAlignment="1">
      <alignment horizontal="left" vertical="center"/>
    </xf>
    <xf numFmtId="0" fontId="4" fillId="0" borderId="0" xfId="0" applyFont="1"/>
    <xf numFmtId="0" fontId="1" fillId="0" borderId="0" xfId="0" applyFont="1" applyAlignment="1">
      <alignment horizontal="center" wrapText="1"/>
    </xf>
    <xf numFmtId="0" fontId="3" fillId="0" borderId="0" xfId="0" applyFont="1" applyAlignment="1">
      <alignment horizontal="center"/>
    </xf>
    <xf numFmtId="0" fontId="2" fillId="0" borderId="0" xfId="0" applyFont="1" applyAlignment="1">
      <alignment horizontal="center"/>
    </xf>
    <xf numFmtId="0" fontId="1" fillId="0" borderId="0" xfId="0" applyFont="1" applyAlignment="1">
      <alignment horizontal="center"/>
    </xf>
    <xf numFmtId="0" fontId="5" fillId="0" borderId="0" xfId="0" applyFont="1" applyAlignment="1">
      <alignment horizontal="center" vertical="center"/>
    </xf>
    <xf numFmtId="0" fontId="5"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center" vertical="center"/>
    </xf>
    <xf numFmtId="0" fontId="2" fillId="0" borderId="0" xfId="0" applyFont="1"/>
    <xf numFmtId="0" fontId="10" fillId="0" borderId="0" xfId="0" applyFont="1"/>
    <xf numFmtId="0" fontId="10" fillId="0" borderId="0" xfId="0" applyFont="1" applyAlignment="1">
      <alignment horizontal="center" wrapText="1"/>
    </xf>
    <xf numFmtId="0" fontId="13" fillId="0" borderId="0" xfId="0" applyFont="1" applyAlignment="1">
      <alignment horizontal="center"/>
    </xf>
    <xf numFmtId="0" fontId="11" fillId="0" borderId="0" xfId="0" applyFont="1" applyAlignment="1">
      <alignment horizontal="center"/>
    </xf>
    <xf numFmtId="0" fontId="10" fillId="0" borderId="0" xfId="0" applyFont="1" applyAlignment="1">
      <alignment horizontal="center"/>
    </xf>
    <xf numFmtId="0" fontId="5"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3" fontId="5" fillId="0" borderId="2" xfId="0" applyNumberFormat="1" applyFont="1" applyBorder="1" applyAlignment="1">
      <alignment horizontal="left" vertical="center" wrapText="1"/>
    </xf>
    <xf numFmtId="3" fontId="14" fillId="2" borderId="2" xfId="0" applyNumberFormat="1" applyFont="1" applyFill="1" applyBorder="1" applyAlignment="1">
      <alignment horizontal="left" vertical="center" wrapText="1"/>
    </xf>
    <xf numFmtId="165" fontId="5" fillId="0" borderId="2" xfId="0" applyNumberFormat="1" applyFont="1" applyBorder="1" applyAlignment="1">
      <alignment horizontal="center" vertical="center" wrapText="1"/>
    </xf>
    <xf numFmtId="3" fontId="5" fillId="0" borderId="2" xfId="0" applyNumberFormat="1" applyFont="1" applyBorder="1" applyAlignment="1">
      <alignment horizontal="center" vertical="center" wrapText="1"/>
    </xf>
    <xf numFmtId="3" fontId="5" fillId="0" borderId="3" xfId="0" applyNumberFormat="1" applyFont="1" applyBorder="1" applyAlignment="1">
      <alignment horizontal="center" vertical="center" wrapText="1"/>
    </xf>
    <xf numFmtId="0" fontId="6" fillId="0" borderId="0" xfId="0" applyFont="1" applyAlignment="1">
      <alignment horizontal="center" vertical="center"/>
    </xf>
    <xf numFmtId="0" fontId="10" fillId="0" borderId="2" xfId="0" applyFont="1" applyBorder="1" applyAlignment="1">
      <alignment horizontal="center" vertical="center" wrapText="1"/>
    </xf>
    <xf numFmtId="0" fontId="10" fillId="0" borderId="0" xfId="0" applyFont="1" applyAlignment="1">
      <alignment horizontal="center" vertical="center"/>
    </xf>
    <xf numFmtId="0" fontId="11" fillId="0" borderId="2" xfId="0" applyFont="1" applyBorder="1" applyAlignment="1">
      <alignment horizontal="center" vertical="center" wrapText="1"/>
    </xf>
    <xf numFmtId="0" fontId="11" fillId="0" borderId="0" xfId="0" applyFont="1" applyAlignment="1">
      <alignment horizontal="center" vertical="center"/>
    </xf>
    <xf numFmtId="164" fontId="10" fillId="0" borderId="2" xfId="0" applyNumberFormat="1" applyFont="1" applyBorder="1" applyAlignment="1">
      <alignment horizontal="center" vertical="center" wrapText="1"/>
    </xf>
    <xf numFmtId="0" fontId="10" fillId="0" borderId="3" xfId="0" applyFont="1" applyBorder="1" applyAlignment="1">
      <alignment horizontal="center" vertical="center" wrapText="1"/>
    </xf>
    <xf numFmtId="164" fontId="10" fillId="0" borderId="3" xfId="0" applyNumberFormat="1" applyFont="1" applyBorder="1" applyAlignment="1">
      <alignment horizontal="center" vertical="center" wrapText="1"/>
    </xf>
    <xf numFmtId="0" fontId="10" fillId="0" borderId="2" xfId="0" applyFont="1" applyBorder="1" applyAlignment="1">
      <alignment horizontal="left" vertical="center" wrapText="1"/>
    </xf>
    <xf numFmtId="0" fontId="10" fillId="0" borderId="7" xfId="0" applyFont="1" applyBorder="1" applyAlignment="1">
      <alignment horizontal="center" vertical="center" wrapText="1"/>
    </xf>
    <xf numFmtId="0" fontId="10" fillId="0" borderId="7" xfId="0" applyFont="1" applyBorder="1" applyAlignment="1">
      <alignment horizontal="left" vertical="center" wrapText="1"/>
    </xf>
    <xf numFmtId="164" fontId="10" fillId="0" borderId="7" xfId="0" applyNumberFormat="1" applyFont="1" applyBorder="1" applyAlignment="1">
      <alignment horizontal="center" vertical="center" wrapText="1"/>
    </xf>
    <xf numFmtId="3" fontId="5" fillId="0" borderId="2" xfId="0" applyNumberFormat="1" applyFont="1" applyFill="1" applyBorder="1" applyAlignment="1">
      <alignment horizontal="center" vertical="center" wrapText="1"/>
    </xf>
    <xf numFmtId="0" fontId="11" fillId="0" borderId="7" xfId="0" applyFont="1" applyBorder="1" applyAlignment="1">
      <alignment horizontal="center" vertical="center" wrapText="1"/>
    </xf>
    <xf numFmtId="0" fontId="10" fillId="0" borderId="2" xfId="0" applyFont="1" applyFill="1" applyBorder="1" applyAlignment="1">
      <alignment horizontal="center" vertical="center" wrapText="1"/>
    </xf>
    <xf numFmtId="164" fontId="10" fillId="0" borderId="2" xfId="0" applyNumberFormat="1" applyFont="1" applyFill="1" applyBorder="1" applyAlignment="1">
      <alignment horizontal="center" vertical="center" wrapText="1"/>
    </xf>
    <xf numFmtId="165" fontId="5" fillId="0" borderId="3" xfId="0" applyNumberFormat="1" applyFont="1" applyBorder="1" applyAlignment="1">
      <alignment horizontal="center" vertical="center" wrapText="1"/>
    </xf>
    <xf numFmtId="165" fontId="5" fillId="0" borderId="2" xfId="0" applyNumberFormat="1" applyFont="1" applyFill="1" applyBorder="1" applyAlignment="1">
      <alignment horizontal="center" vertical="center" wrapText="1"/>
    </xf>
    <xf numFmtId="0" fontId="10" fillId="0" borderId="3" xfId="0" applyFont="1" applyBorder="1" applyAlignment="1">
      <alignment horizontal="left" vertical="center" wrapText="1"/>
    </xf>
    <xf numFmtId="0" fontId="5" fillId="0" borderId="2" xfId="0" applyFont="1" applyBorder="1" applyAlignment="1">
      <alignment horizontal="center" vertical="center" wrapText="1"/>
    </xf>
    <xf numFmtId="0" fontId="17" fillId="0" borderId="0" xfId="0" applyFont="1"/>
    <xf numFmtId="0" fontId="17" fillId="0" borderId="0" xfId="0" applyFont="1" applyAlignment="1">
      <alignment horizontal="left"/>
    </xf>
    <xf numFmtId="2" fontId="10" fillId="0" borderId="2" xfId="0" applyNumberFormat="1" applyFont="1" applyBorder="1" applyAlignment="1">
      <alignment horizontal="center" vertical="center" wrapText="1"/>
    </xf>
    <xf numFmtId="2" fontId="10" fillId="0" borderId="3" xfId="0" applyNumberFormat="1" applyFont="1" applyBorder="1" applyAlignment="1">
      <alignment horizontal="center" vertical="center" wrapText="1"/>
    </xf>
    <xf numFmtId="0" fontId="17" fillId="0" borderId="0" xfId="0" applyFont="1" applyFill="1"/>
    <xf numFmtId="0" fontId="10" fillId="0" borderId="2" xfId="0" applyFont="1" applyBorder="1" applyAlignment="1">
      <alignment horizontal="center" wrapText="1"/>
    </xf>
    <xf numFmtId="0" fontId="2" fillId="0" borderId="0" xfId="0" applyFont="1" applyAlignment="1">
      <alignment horizontal="center" vertical="top" wrapText="1"/>
    </xf>
    <xf numFmtId="0" fontId="2" fillId="0" borderId="0" xfId="0" applyFont="1" applyAlignment="1">
      <alignment horizontal="center" vertical="top"/>
    </xf>
    <xf numFmtId="0" fontId="2" fillId="0" borderId="0" xfId="0" applyFont="1" applyAlignment="1">
      <alignment horizontal="center" vertical="center"/>
    </xf>
    <xf numFmtId="0" fontId="3" fillId="0" borderId="0" xfId="0" applyFont="1" applyFill="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8" xfId="0" applyFont="1" applyBorder="1" applyAlignment="1">
      <alignment horizontal="left" wrapText="1"/>
    </xf>
    <xf numFmtId="0" fontId="11" fillId="0" borderId="0" xfId="0" applyFont="1" applyAlignment="1">
      <alignment horizontal="center"/>
    </xf>
    <xf numFmtId="0" fontId="6" fillId="0" borderId="2"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1" fillId="0" borderId="2" xfId="0" applyFont="1" applyBorder="1" applyAlignment="1">
      <alignment horizontal="left" vertical="center" wrapText="1"/>
    </xf>
    <xf numFmtId="0" fontId="11" fillId="0" borderId="0" xfId="0" applyFont="1" applyAlignment="1">
      <alignment horizontal="left"/>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0" xfId="0" applyFont="1" applyAlignment="1">
      <alignment horizont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8" xfId="0" applyFont="1" applyFill="1" applyBorder="1" applyAlignment="1">
      <alignment horizontal="left" wrapText="1"/>
    </xf>
    <xf numFmtId="0" fontId="13" fillId="0" borderId="0" xfId="0" applyFont="1" applyAlignment="1">
      <alignment horizontal="left"/>
    </xf>
    <xf numFmtId="0" fontId="10" fillId="0" borderId="1" xfId="0" applyFont="1" applyBorder="1" applyAlignment="1">
      <alignment horizontal="center" vertical="center"/>
    </xf>
    <xf numFmtId="0" fontId="10" fillId="0" borderId="2" xfId="0" applyFont="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V26"/>
  <sheetViews>
    <sheetView tabSelected="1" topLeftCell="C1" zoomScale="85" zoomScaleNormal="85" workbookViewId="0">
      <selection activeCell="C23" sqref="C23"/>
    </sheetView>
  </sheetViews>
  <sheetFormatPr defaultColWidth="7.625" defaultRowHeight="15"/>
  <cols>
    <col min="1" max="1" width="4" style="1" customWidth="1"/>
    <col min="2" max="2" width="31.375" style="1" customWidth="1"/>
    <col min="3" max="9" width="6.625" style="1" customWidth="1"/>
    <col min="10" max="10" width="6.5" style="1" customWidth="1"/>
    <col min="11" max="11" width="6.625" style="1" customWidth="1"/>
    <col min="12" max="12" width="6.5" style="1" customWidth="1"/>
    <col min="13" max="20" width="6.625" style="1" customWidth="1"/>
    <col min="21" max="21" width="6.5" style="1" customWidth="1"/>
    <col min="22" max="22" width="6.625" style="1" bestFit="1" customWidth="1"/>
    <col min="23" max="16384" width="7.625" style="1"/>
  </cols>
  <sheetData>
    <row r="1" spans="1:22" ht="9" customHeight="1"/>
    <row r="2" spans="1:22" ht="29.45" customHeight="1">
      <c r="A2" s="14" t="s">
        <v>34</v>
      </c>
      <c r="B2" s="2"/>
      <c r="S2" s="54" t="s">
        <v>40</v>
      </c>
      <c r="T2" s="55"/>
      <c r="U2" s="55"/>
    </row>
    <row r="3" spans="1:22" ht="23.25" customHeight="1">
      <c r="A3" s="2"/>
      <c r="T3" s="3"/>
    </row>
    <row r="4" spans="1:22" ht="6.75" customHeight="1"/>
    <row r="5" spans="1:22">
      <c r="A5" s="56" t="s">
        <v>33</v>
      </c>
      <c r="B5" s="56"/>
      <c r="C5" s="56"/>
      <c r="D5" s="56"/>
      <c r="E5" s="56"/>
      <c r="F5" s="56"/>
      <c r="G5" s="56"/>
      <c r="H5" s="56"/>
      <c r="I5" s="56"/>
      <c r="J5" s="56"/>
      <c r="K5" s="56"/>
      <c r="L5" s="56"/>
      <c r="M5" s="56"/>
      <c r="N5" s="56"/>
      <c r="O5" s="56"/>
      <c r="P5" s="56"/>
      <c r="Q5" s="56"/>
      <c r="R5" s="56"/>
      <c r="S5" s="56"/>
      <c r="T5" s="56"/>
      <c r="U5" s="56"/>
      <c r="V5" s="56"/>
    </row>
    <row r="6" spans="1:22">
      <c r="A6" s="57" t="s">
        <v>0</v>
      </c>
      <c r="B6" s="57"/>
      <c r="C6" s="57"/>
      <c r="D6" s="57"/>
      <c r="E6" s="57"/>
      <c r="F6" s="57"/>
      <c r="G6" s="57"/>
      <c r="H6" s="57"/>
      <c r="I6" s="57"/>
      <c r="J6" s="57"/>
      <c r="K6" s="57"/>
      <c r="L6" s="57"/>
      <c r="M6" s="57"/>
      <c r="N6" s="57"/>
      <c r="O6" s="57"/>
      <c r="P6" s="57"/>
      <c r="Q6" s="57"/>
      <c r="R6" s="57"/>
      <c r="S6" s="57"/>
      <c r="T6" s="57"/>
      <c r="U6" s="57"/>
      <c r="V6" s="57"/>
    </row>
    <row r="7" spans="1:22">
      <c r="B7" s="4"/>
    </row>
    <row r="8" spans="1:22" s="10" customFormat="1" ht="24.6" customHeight="1">
      <c r="A8" s="60" t="s">
        <v>31</v>
      </c>
      <c r="B8" s="60" t="s">
        <v>1</v>
      </c>
      <c r="C8" s="61" t="s">
        <v>2</v>
      </c>
      <c r="D8" s="61"/>
      <c r="E8" s="61"/>
      <c r="F8" s="61"/>
      <c r="G8" s="61"/>
      <c r="H8" s="61"/>
      <c r="I8" s="61"/>
      <c r="J8" s="61"/>
      <c r="K8" s="61"/>
      <c r="L8" s="61"/>
      <c r="M8" s="61"/>
      <c r="N8" s="61" t="s">
        <v>3</v>
      </c>
      <c r="O8" s="61"/>
      <c r="P8" s="61"/>
      <c r="Q8" s="61"/>
      <c r="R8" s="61"/>
      <c r="S8" s="61"/>
      <c r="T8" s="61"/>
      <c r="U8" s="61"/>
      <c r="V8" s="61"/>
    </row>
    <row r="9" spans="1:22" s="10" customFormat="1" ht="43.15" customHeight="1">
      <c r="A9" s="58"/>
      <c r="B9" s="58"/>
      <c r="C9" s="58" t="s">
        <v>4</v>
      </c>
      <c r="D9" s="58"/>
      <c r="E9" s="58"/>
      <c r="F9" s="58" t="s">
        <v>5</v>
      </c>
      <c r="G9" s="58"/>
      <c r="H9" s="58"/>
      <c r="I9" s="58" t="s">
        <v>6</v>
      </c>
      <c r="J9" s="58"/>
      <c r="K9" s="58"/>
      <c r="L9" s="58" t="s">
        <v>7</v>
      </c>
      <c r="M9" s="58"/>
      <c r="N9" s="58" t="s">
        <v>8</v>
      </c>
      <c r="O9" s="58"/>
      <c r="P9" s="58"/>
      <c r="Q9" s="58" t="s">
        <v>9</v>
      </c>
      <c r="R9" s="58"/>
      <c r="S9" s="58"/>
      <c r="T9" s="58" t="s">
        <v>10</v>
      </c>
      <c r="U9" s="58"/>
      <c r="V9" s="58"/>
    </row>
    <row r="10" spans="1:22" s="10" customFormat="1" ht="40.9" customHeight="1">
      <c r="A10" s="58"/>
      <c r="B10" s="58"/>
      <c r="C10" s="11" t="s">
        <v>32</v>
      </c>
      <c r="D10" s="11" t="s">
        <v>29</v>
      </c>
      <c r="E10" s="11" t="s">
        <v>30</v>
      </c>
      <c r="F10" s="11" t="s">
        <v>32</v>
      </c>
      <c r="G10" s="11" t="s">
        <v>29</v>
      </c>
      <c r="H10" s="11" t="s">
        <v>30</v>
      </c>
      <c r="I10" s="11" t="s">
        <v>32</v>
      </c>
      <c r="J10" s="11" t="s">
        <v>29</v>
      </c>
      <c r="K10" s="11" t="s">
        <v>30</v>
      </c>
      <c r="L10" s="11" t="s">
        <v>32</v>
      </c>
      <c r="M10" s="20" t="s">
        <v>30</v>
      </c>
      <c r="N10" s="11" t="s">
        <v>32</v>
      </c>
      <c r="O10" s="11" t="s">
        <v>29</v>
      </c>
      <c r="P10" s="11" t="s">
        <v>30</v>
      </c>
      <c r="Q10" s="11" t="s">
        <v>32</v>
      </c>
      <c r="R10" s="11" t="s">
        <v>29</v>
      </c>
      <c r="S10" s="11" t="s">
        <v>30</v>
      </c>
      <c r="T10" s="11" t="s">
        <v>32</v>
      </c>
      <c r="U10" s="11" t="s">
        <v>29</v>
      </c>
      <c r="V10" s="11" t="s">
        <v>30</v>
      </c>
    </row>
    <row r="11" spans="1:22" s="13" customFormat="1" ht="12">
      <c r="A11" s="12">
        <v>1</v>
      </c>
      <c r="B11" s="12">
        <v>2</v>
      </c>
      <c r="C11" s="12">
        <v>3</v>
      </c>
      <c r="D11" s="12">
        <v>4</v>
      </c>
      <c r="E11" s="12">
        <v>5</v>
      </c>
      <c r="F11" s="12">
        <v>6</v>
      </c>
      <c r="G11" s="12">
        <v>7</v>
      </c>
      <c r="H11" s="12">
        <v>8</v>
      </c>
      <c r="I11" s="12">
        <v>9</v>
      </c>
      <c r="J11" s="12">
        <v>10</v>
      </c>
      <c r="K11" s="12">
        <v>11</v>
      </c>
      <c r="L11" s="12">
        <v>12</v>
      </c>
      <c r="M11" s="12">
        <v>13</v>
      </c>
      <c r="N11" s="12">
        <v>14</v>
      </c>
      <c r="O11" s="12">
        <v>15</v>
      </c>
      <c r="P11" s="12">
        <v>16</v>
      </c>
      <c r="Q11" s="12">
        <v>17</v>
      </c>
      <c r="R11" s="12">
        <v>18</v>
      </c>
      <c r="S11" s="12">
        <v>19</v>
      </c>
      <c r="T11" s="12">
        <v>20</v>
      </c>
      <c r="U11" s="12">
        <v>21</v>
      </c>
      <c r="V11" s="12">
        <v>22</v>
      </c>
    </row>
    <row r="12" spans="1:22" s="10" customFormat="1" ht="30" customHeight="1">
      <c r="A12" s="21">
        <v>1</v>
      </c>
      <c r="B12" s="23" t="s">
        <v>45</v>
      </c>
      <c r="C12" s="25">
        <v>6</v>
      </c>
      <c r="D12" s="25">
        <v>6.4</v>
      </c>
      <c r="E12" s="25">
        <v>9</v>
      </c>
      <c r="F12" s="26">
        <v>3186</v>
      </c>
      <c r="G12" s="26">
        <v>3423</v>
      </c>
      <c r="H12" s="26">
        <v>4716</v>
      </c>
      <c r="I12" s="26">
        <v>389</v>
      </c>
      <c r="J12" s="26">
        <v>230</v>
      </c>
      <c r="K12" s="26">
        <v>589.5</v>
      </c>
      <c r="L12" s="26">
        <v>853</v>
      </c>
      <c r="M12" s="26">
        <v>983</v>
      </c>
      <c r="N12" s="25">
        <v>3</v>
      </c>
      <c r="O12" s="25">
        <v>3</v>
      </c>
      <c r="P12" s="25">
        <v>3</v>
      </c>
      <c r="Q12" s="26">
        <v>324</v>
      </c>
      <c r="R12" s="26">
        <v>319</v>
      </c>
      <c r="S12" s="26">
        <v>324</v>
      </c>
      <c r="T12" s="26">
        <v>78</v>
      </c>
      <c r="U12" s="26">
        <v>226</v>
      </c>
      <c r="V12" s="26">
        <v>40.5</v>
      </c>
    </row>
    <row r="13" spans="1:22" s="10" customFormat="1" ht="30" customHeight="1">
      <c r="A13" s="21">
        <v>2</v>
      </c>
      <c r="B13" s="24" t="s">
        <v>41</v>
      </c>
      <c r="C13" s="25">
        <v>2</v>
      </c>
      <c r="D13" s="25">
        <v>2</v>
      </c>
      <c r="E13" s="25">
        <v>2.5</v>
      </c>
      <c r="F13" s="26">
        <v>882</v>
      </c>
      <c r="G13" s="26">
        <v>815</v>
      </c>
      <c r="H13" s="26">
        <v>1080</v>
      </c>
      <c r="I13" s="40">
        <f>(F13/12)*1.5</f>
        <v>110.25</v>
      </c>
      <c r="J13" s="26">
        <v>30</v>
      </c>
      <c r="K13" s="26">
        <v>121.93</v>
      </c>
      <c r="L13" s="26"/>
      <c r="M13" s="26"/>
      <c r="N13" s="25">
        <v>2</v>
      </c>
      <c r="O13" s="25">
        <v>2</v>
      </c>
      <c r="P13" s="25">
        <v>2</v>
      </c>
      <c r="Q13" s="26">
        <v>176.4</v>
      </c>
      <c r="R13" s="26">
        <v>166.05</v>
      </c>
      <c r="S13" s="26">
        <v>176.4</v>
      </c>
      <c r="T13" s="40"/>
      <c r="U13" s="26"/>
      <c r="V13" s="40">
        <f>(S13/12)*1.5</f>
        <v>22.05</v>
      </c>
    </row>
    <row r="14" spans="1:22" s="10" customFormat="1" ht="30" customHeight="1">
      <c r="A14" s="47">
        <v>3</v>
      </c>
      <c r="B14" s="24" t="s">
        <v>42</v>
      </c>
      <c r="C14" s="25">
        <v>5</v>
      </c>
      <c r="D14" s="25">
        <v>5</v>
      </c>
      <c r="E14" s="25">
        <v>5</v>
      </c>
      <c r="F14" s="26">
        <v>1234</v>
      </c>
      <c r="G14" s="26">
        <v>2106</v>
      </c>
      <c r="H14" s="26">
        <v>1339</v>
      </c>
      <c r="I14" s="40">
        <f>(F14/12)*1.5</f>
        <v>154.25</v>
      </c>
      <c r="J14" s="26">
        <v>246</v>
      </c>
      <c r="K14" s="40">
        <f>(H14/12)*1.5</f>
        <v>167.375</v>
      </c>
      <c r="L14" s="26"/>
      <c r="M14" s="26"/>
      <c r="N14" s="26">
        <v>1</v>
      </c>
      <c r="O14" s="26">
        <v>1</v>
      </c>
      <c r="P14" s="26">
        <v>1</v>
      </c>
      <c r="Q14" s="26">
        <v>48.38</v>
      </c>
      <c r="R14" s="26">
        <v>82.8</v>
      </c>
      <c r="S14" s="26">
        <v>52.61</v>
      </c>
      <c r="T14" s="40">
        <f>(Q14/12)*1.5</f>
        <v>6.0475000000000012</v>
      </c>
      <c r="U14" s="40">
        <v>7.8</v>
      </c>
      <c r="V14" s="40">
        <f>(S14/12)*1.5</f>
        <v>6.5762499999999999</v>
      </c>
    </row>
    <row r="15" spans="1:22" s="10" customFormat="1" ht="30" customHeight="1">
      <c r="A15" s="47">
        <v>4</v>
      </c>
      <c r="B15" s="24" t="s">
        <v>43</v>
      </c>
      <c r="C15" s="25">
        <v>3</v>
      </c>
      <c r="D15" s="25">
        <v>3</v>
      </c>
      <c r="E15" s="25">
        <v>3</v>
      </c>
      <c r="F15" s="26">
        <v>215</v>
      </c>
      <c r="G15" s="26">
        <v>215</v>
      </c>
      <c r="H15" s="26">
        <v>423</v>
      </c>
      <c r="I15" s="26"/>
      <c r="J15" s="26"/>
      <c r="K15" s="26"/>
      <c r="L15" s="26"/>
      <c r="M15" s="26"/>
      <c r="N15" s="26"/>
      <c r="O15" s="26"/>
      <c r="P15" s="26"/>
      <c r="Q15" s="26"/>
      <c r="R15" s="26"/>
      <c r="S15" s="26"/>
      <c r="T15" s="26"/>
      <c r="U15" s="26"/>
      <c r="V15" s="26"/>
    </row>
    <row r="16" spans="1:22" s="10" customFormat="1" ht="30" customHeight="1">
      <c r="A16" s="47">
        <v>5</v>
      </c>
      <c r="B16" s="24" t="s">
        <v>44</v>
      </c>
      <c r="C16" s="45">
        <v>4</v>
      </c>
      <c r="D16" s="45">
        <v>3.3</v>
      </c>
      <c r="E16" s="45">
        <v>3</v>
      </c>
      <c r="F16" s="40">
        <v>374.25599999999997</v>
      </c>
      <c r="G16" s="40">
        <v>243</v>
      </c>
      <c r="H16" s="40">
        <f>(5.65+5.32+4.99)*1.15*12</f>
        <v>220.24799999999999</v>
      </c>
      <c r="I16" s="26"/>
      <c r="J16" s="26"/>
      <c r="K16" s="26"/>
      <c r="L16" s="26"/>
      <c r="M16" s="26"/>
      <c r="N16" s="26">
        <v>3</v>
      </c>
      <c r="O16" s="26">
        <v>3</v>
      </c>
      <c r="P16" s="26">
        <v>3</v>
      </c>
      <c r="Q16" s="40">
        <v>46.781999999999996</v>
      </c>
      <c r="R16" s="40"/>
      <c r="S16" s="26">
        <v>41.3</v>
      </c>
      <c r="T16" s="26"/>
      <c r="U16" s="26"/>
      <c r="V16" s="26"/>
    </row>
    <row r="17" spans="1:22" s="10" customFormat="1" ht="30" customHeight="1">
      <c r="A17" s="59" t="s">
        <v>11</v>
      </c>
      <c r="B17" s="59"/>
      <c r="C17" s="44">
        <f>SUM(C12:C16)</f>
        <v>20</v>
      </c>
      <c r="D17" s="44">
        <f t="shared" ref="D17:V17" si="0">SUM(D12:D16)</f>
        <v>19.7</v>
      </c>
      <c r="E17" s="44">
        <f t="shared" si="0"/>
        <v>22.5</v>
      </c>
      <c r="F17" s="27">
        <f t="shared" si="0"/>
        <v>5891.2560000000003</v>
      </c>
      <c r="G17" s="27">
        <f t="shared" si="0"/>
        <v>6802</v>
      </c>
      <c r="H17" s="27">
        <f t="shared" si="0"/>
        <v>7778.2479999999996</v>
      </c>
      <c r="I17" s="27">
        <f t="shared" si="0"/>
        <v>653.5</v>
      </c>
      <c r="J17" s="27">
        <f t="shared" si="0"/>
        <v>506</v>
      </c>
      <c r="K17" s="27">
        <f t="shared" si="0"/>
        <v>878.80500000000006</v>
      </c>
      <c r="L17" s="27">
        <f t="shared" si="0"/>
        <v>853</v>
      </c>
      <c r="M17" s="27">
        <f t="shared" si="0"/>
        <v>983</v>
      </c>
      <c r="N17" s="44">
        <f t="shared" si="0"/>
        <v>9</v>
      </c>
      <c r="O17" s="44">
        <f t="shared" si="0"/>
        <v>9</v>
      </c>
      <c r="P17" s="44">
        <f t="shared" si="0"/>
        <v>9</v>
      </c>
      <c r="Q17" s="27">
        <f t="shared" si="0"/>
        <v>595.56200000000001</v>
      </c>
      <c r="R17" s="27">
        <f t="shared" si="0"/>
        <v>567.85</v>
      </c>
      <c r="S17" s="27">
        <f t="shared" si="0"/>
        <v>594.30999999999995</v>
      </c>
      <c r="T17" s="27">
        <f t="shared" si="0"/>
        <v>84.047499999999999</v>
      </c>
      <c r="U17" s="27">
        <f t="shared" si="0"/>
        <v>233.8</v>
      </c>
      <c r="V17" s="27">
        <f t="shared" si="0"/>
        <v>69.126249999999999</v>
      </c>
    </row>
    <row r="18" spans="1:22" ht="24" customHeight="1">
      <c r="A18" s="5" t="s">
        <v>28</v>
      </c>
    </row>
    <row r="19" spans="1:22" ht="17.25" hidden="1" customHeight="1">
      <c r="A19" s="6"/>
      <c r="T19" s="7" t="s">
        <v>14</v>
      </c>
    </row>
    <row r="20" spans="1:22" hidden="1">
      <c r="B20" s="8" t="s">
        <v>12</v>
      </c>
      <c r="T20" s="8" t="s">
        <v>15</v>
      </c>
    </row>
    <row r="21" spans="1:22" hidden="1">
      <c r="B21" s="9" t="s">
        <v>13</v>
      </c>
      <c r="T21" s="9" t="s">
        <v>16</v>
      </c>
    </row>
    <row r="22" spans="1:22" hidden="1"/>
    <row r="26" spans="1:22">
      <c r="T26" s="8"/>
    </row>
  </sheetData>
  <mergeCells count="15">
    <mergeCell ref="A17:B17"/>
    <mergeCell ref="A8:A10"/>
    <mergeCell ref="B8:B10"/>
    <mergeCell ref="C8:M8"/>
    <mergeCell ref="N8:V8"/>
    <mergeCell ref="C9:E9"/>
    <mergeCell ref="F9:H9"/>
    <mergeCell ref="I9:K9"/>
    <mergeCell ref="L9:M9"/>
    <mergeCell ref="N9:P9"/>
    <mergeCell ref="S2:U2"/>
    <mergeCell ref="A5:V5"/>
    <mergeCell ref="A6:V6"/>
    <mergeCell ref="Q9:S9"/>
    <mergeCell ref="T9:V9"/>
  </mergeCells>
  <pageMargins left="0" right="0" top="0.15748031496062992" bottom="0" header="0.11811023622047245" footer="0.11811023622047245"/>
  <pageSetup paperSize="9" scale="85" orientation="landscape" r:id="rId1"/>
  <legacyDrawing r:id="rId2"/>
</worksheet>
</file>

<file path=xl/worksheets/sheet2.xml><?xml version="1.0" encoding="utf-8"?>
<worksheet xmlns="http://schemas.openxmlformats.org/spreadsheetml/2006/main" xmlns:r="http://schemas.openxmlformats.org/officeDocument/2006/relationships">
  <dimension ref="A1:K65"/>
  <sheetViews>
    <sheetView topLeftCell="A25" zoomScale="85" zoomScaleNormal="85" workbookViewId="0">
      <selection activeCell="M10" sqref="M10"/>
    </sheetView>
  </sheetViews>
  <sheetFormatPr defaultColWidth="9" defaultRowHeight="15.75"/>
  <cols>
    <col min="1" max="1" width="4" style="15" customWidth="1"/>
    <col min="2" max="2" width="19.875" style="15" customWidth="1"/>
    <col min="3" max="3" width="23.5" style="15" customWidth="1"/>
    <col min="4" max="4" width="19.875" style="15" customWidth="1"/>
    <col min="5" max="11" width="10" style="15" customWidth="1"/>
    <col min="12" max="16384" width="9" style="15"/>
  </cols>
  <sheetData>
    <row r="1" spans="1:11" ht="39.6" customHeight="1">
      <c r="A1" s="68" t="s">
        <v>85</v>
      </c>
      <c r="B1" s="68"/>
      <c r="C1" s="68"/>
      <c r="D1" s="68"/>
      <c r="E1" s="68"/>
      <c r="F1" s="68"/>
      <c r="G1" s="68"/>
      <c r="J1" s="72" t="s">
        <v>39</v>
      </c>
      <c r="K1" s="63"/>
    </row>
    <row r="2" spans="1:11" ht="15" customHeight="1"/>
    <row r="3" spans="1:11">
      <c r="A3" s="63" t="s">
        <v>17</v>
      </c>
      <c r="B3" s="63"/>
      <c r="C3" s="63"/>
      <c r="D3" s="63"/>
      <c r="E3" s="63"/>
      <c r="F3" s="63"/>
      <c r="G3" s="63"/>
      <c r="H3" s="63"/>
      <c r="I3" s="63"/>
      <c r="J3" s="63"/>
      <c r="K3" s="63"/>
    </row>
    <row r="4" spans="1:11">
      <c r="A4" s="63" t="s">
        <v>37</v>
      </c>
      <c r="B4" s="63"/>
      <c r="C4" s="63"/>
      <c r="D4" s="63"/>
      <c r="E4" s="63"/>
      <c r="F4" s="63"/>
      <c r="G4" s="63"/>
      <c r="H4" s="63"/>
      <c r="I4" s="63"/>
      <c r="J4" s="63"/>
      <c r="K4" s="63"/>
    </row>
    <row r="5" spans="1:11" ht="11.25" customHeight="1"/>
    <row r="6" spans="1:11" s="28" customFormat="1" ht="37.5" customHeight="1">
      <c r="A6" s="61" t="s">
        <v>53</v>
      </c>
      <c r="B6" s="61" t="s">
        <v>21</v>
      </c>
      <c r="C6" s="65" t="s">
        <v>22</v>
      </c>
      <c r="D6" s="61" t="s">
        <v>27</v>
      </c>
      <c r="E6" s="61" t="s">
        <v>23</v>
      </c>
      <c r="F6" s="61" t="s">
        <v>19</v>
      </c>
      <c r="G6" s="61"/>
      <c r="H6" s="61" t="s">
        <v>20</v>
      </c>
      <c r="I6" s="61"/>
      <c r="J6" s="61" t="s">
        <v>61</v>
      </c>
      <c r="K6" s="61" t="s">
        <v>60</v>
      </c>
    </row>
    <row r="7" spans="1:11" s="28" customFormat="1" ht="24" customHeight="1">
      <c r="A7" s="64"/>
      <c r="B7" s="64"/>
      <c r="C7" s="66"/>
      <c r="D7" s="64"/>
      <c r="E7" s="64"/>
      <c r="F7" s="22" t="s">
        <v>24</v>
      </c>
      <c r="G7" s="22" t="s">
        <v>25</v>
      </c>
      <c r="H7" s="22" t="s">
        <v>24</v>
      </c>
      <c r="I7" s="22" t="s">
        <v>25</v>
      </c>
      <c r="J7" s="64"/>
      <c r="K7" s="64"/>
    </row>
    <row r="8" spans="1:11" s="10" customFormat="1" ht="19.5" customHeight="1">
      <c r="A8" s="21">
        <v>1</v>
      </c>
      <c r="B8" s="21">
        <v>2</v>
      </c>
      <c r="C8" s="21">
        <v>3</v>
      </c>
      <c r="D8" s="21">
        <v>4</v>
      </c>
      <c r="E8" s="21">
        <v>5</v>
      </c>
      <c r="F8" s="21">
        <v>6</v>
      </c>
      <c r="G8" s="21">
        <v>7</v>
      </c>
      <c r="H8" s="21">
        <v>8</v>
      </c>
      <c r="I8" s="21">
        <v>9</v>
      </c>
      <c r="J8" s="21">
        <v>10</v>
      </c>
      <c r="K8" s="21">
        <v>11</v>
      </c>
    </row>
    <row r="9" spans="1:11" s="32" customFormat="1" ht="22.15" customHeight="1">
      <c r="A9" s="31" t="s">
        <v>26</v>
      </c>
      <c r="B9" s="67" t="s">
        <v>46</v>
      </c>
      <c r="C9" s="67"/>
      <c r="D9" s="67"/>
      <c r="E9" s="67"/>
      <c r="F9" s="67"/>
      <c r="G9" s="67"/>
      <c r="H9" s="67"/>
      <c r="I9" s="67"/>
      <c r="J9" s="67"/>
      <c r="K9" s="67"/>
    </row>
    <row r="10" spans="1:11" s="30" customFormat="1" ht="22.15" customHeight="1">
      <c r="A10" s="29">
        <v>1</v>
      </c>
      <c r="B10" s="36" t="s">
        <v>47</v>
      </c>
      <c r="C10" s="29" t="s">
        <v>54</v>
      </c>
      <c r="D10" s="29" t="s">
        <v>59</v>
      </c>
      <c r="E10" s="29">
        <v>7.3</v>
      </c>
      <c r="F10" s="33">
        <v>23.31</v>
      </c>
      <c r="G10" s="33">
        <v>43.29</v>
      </c>
      <c r="H10" s="29"/>
      <c r="I10" s="29"/>
      <c r="J10" s="33">
        <v>5.44</v>
      </c>
      <c r="K10" s="33">
        <f>G10+J10</f>
        <v>48.73</v>
      </c>
    </row>
    <row r="11" spans="1:11" s="30" customFormat="1" ht="22.15" customHeight="1">
      <c r="A11" s="29">
        <v>2</v>
      </c>
      <c r="B11" s="36" t="s">
        <v>48</v>
      </c>
      <c r="C11" s="29" t="s">
        <v>55</v>
      </c>
      <c r="D11" s="29" t="s">
        <v>59</v>
      </c>
      <c r="E11" s="29">
        <v>6.31</v>
      </c>
      <c r="F11" s="33">
        <v>20.14</v>
      </c>
      <c r="G11" s="33">
        <v>33.85</v>
      </c>
      <c r="H11" s="29"/>
      <c r="I11" s="29"/>
      <c r="J11" s="33">
        <v>4.0999999999999996</v>
      </c>
      <c r="K11" s="33">
        <f t="shared" ref="K11:K14" si="0">G11+J11</f>
        <v>37.950000000000003</v>
      </c>
    </row>
    <row r="12" spans="1:11" s="30" customFormat="1" ht="22.15" customHeight="1">
      <c r="A12" s="29">
        <v>3</v>
      </c>
      <c r="B12" s="36" t="s">
        <v>49</v>
      </c>
      <c r="C12" s="29" t="s">
        <v>55</v>
      </c>
      <c r="D12" s="29" t="s">
        <v>59</v>
      </c>
      <c r="E12" s="29">
        <v>6.31</v>
      </c>
      <c r="F12" s="33">
        <v>20.14</v>
      </c>
      <c r="G12" s="33">
        <v>32.07</v>
      </c>
      <c r="H12" s="29"/>
      <c r="I12" s="29"/>
      <c r="J12" s="33">
        <v>3.9</v>
      </c>
      <c r="K12" s="33">
        <f t="shared" si="0"/>
        <v>35.97</v>
      </c>
    </row>
    <row r="13" spans="1:11" s="30" customFormat="1" ht="22.15" customHeight="1">
      <c r="A13" s="29">
        <v>4</v>
      </c>
      <c r="B13" s="36" t="s">
        <v>50</v>
      </c>
      <c r="C13" s="29" t="s">
        <v>55</v>
      </c>
      <c r="D13" s="29" t="s">
        <v>59</v>
      </c>
      <c r="E13" s="29">
        <v>6.31</v>
      </c>
      <c r="F13" s="33">
        <v>20.14</v>
      </c>
      <c r="G13" s="33">
        <v>30.6</v>
      </c>
      <c r="H13" s="29"/>
      <c r="I13" s="29"/>
      <c r="J13" s="33">
        <v>3.29</v>
      </c>
      <c r="K13" s="33">
        <f t="shared" si="0"/>
        <v>33.89</v>
      </c>
    </row>
    <row r="14" spans="1:11" s="30" customFormat="1" ht="22.15" customHeight="1">
      <c r="A14" s="29">
        <v>5</v>
      </c>
      <c r="B14" s="36" t="s">
        <v>51</v>
      </c>
      <c r="C14" s="29" t="s">
        <v>56</v>
      </c>
      <c r="D14" s="29" t="s">
        <v>59</v>
      </c>
      <c r="E14" s="42">
        <v>6.31</v>
      </c>
      <c r="F14" s="33">
        <v>19.09</v>
      </c>
      <c r="G14" s="33">
        <v>26.91</v>
      </c>
      <c r="H14" s="29"/>
      <c r="I14" s="29"/>
      <c r="J14" s="33">
        <v>3.13</v>
      </c>
      <c r="K14" s="33">
        <f t="shared" si="0"/>
        <v>30.04</v>
      </c>
    </row>
    <row r="15" spans="1:11" s="30" customFormat="1" ht="22.15" customHeight="1">
      <c r="A15" s="29">
        <v>6</v>
      </c>
      <c r="B15" s="36" t="s">
        <v>52</v>
      </c>
      <c r="C15" s="29" t="s">
        <v>57</v>
      </c>
      <c r="D15" s="29" t="s">
        <v>58</v>
      </c>
      <c r="E15" s="29"/>
      <c r="F15" s="29"/>
      <c r="G15" s="29"/>
      <c r="H15" s="29">
        <v>4.03</v>
      </c>
      <c r="I15" s="29">
        <v>6.9</v>
      </c>
      <c r="J15" s="33">
        <v>0.65</v>
      </c>
      <c r="K15" s="33">
        <f>G15+J15+I15</f>
        <v>7.5500000000000007</v>
      </c>
    </row>
    <row r="16" spans="1:11" s="32" customFormat="1" ht="22.15" customHeight="1">
      <c r="A16" s="31" t="s">
        <v>35</v>
      </c>
      <c r="B16" s="67" t="s">
        <v>41</v>
      </c>
      <c r="C16" s="67"/>
      <c r="D16" s="67"/>
      <c r="E16" s="67"/>
      <c r="F16" s="67"/>
      <c r="G16" s="67"/>
      <c r="H16" s="67"/>
      <c r="I16" s="67"/>
      <c r="J16" s="67"/>
      <c r="K16" s="67"/>
    </row>
    <row r="17" spans="1:11" s="30" customFormat="1" ht="22.15" customHeight="1">
      <c r="A17" s="29">
        <v>1</v>
      </c>
      <c r="B17" s="36" t="s">
        <v>62</v>
      </c>
      <c r="C17" s="29" t="s">
        <v>70</v>
      </c>
      <c r="D17" s="29" t="s">
        <v>58</v>
      </c>
      <c r="E17" s="29"/>
      <c r="F17" s="29"/>
      <c r="G17" s="29"/>
      <c r="H17" s="29">
        <v>7.8</v>
      </c>
      <c r="I17" s="29">
        <v>7.8</v>
      </c>
      <c r="J17" s="29"/>
      <c r="K17" s="29"/>
    </row>
    <row r="18" spans="1:11" s="30" customFormat="1" ht="22.15" customHeight="1">
      <c r="A18" s="29">
        <v>2</v>
      </c>
      <c r="B18" s="36" t="s">
        <v>63</v>
      </c>
      <c r="C18" s="29" t="s">
        <v>57</v>
      </c>
      <c r="D18" s="29" t="s">
        <v>58</v>
      </c>
      <c r="E18" s="29"/>
      <c r="F18" s="29"/>
      <c r="G18" s="29"/>
      <c r="H18" s="29">
        <v>6.9</v>
      </c>
      <c r="I18" s="29">
        <v>6.9</v>
      </c>
      <c r="J18" s="29"/>
      <c r="K18" s="29"/>
    </row>
    <row r="19" spans="1:11" s="30" customFormat="1" ht="22.15" customHeight="1">
      <c r="A19" s="29">
        <v>3</v>
      </c>
      <c r="B19" s="36" t="s">
        <v>64</v>
      </c>
      <c r="C19" s="29" t="s">
        <v>69</v>
      </c>
      <c r="D19" s="29" t="s">
        <v>59</v>
      </c>
      <c r="E19" s="29">
        <v>6.64</v>
      </c>
      <c r="F19" s="33">
        <v>39</v>
      </c>
      <c r="G19" s="33">
        <v>39</v>
      </c>
      <c r="H19" s="29"/>
      <c r="I19" s="29"/>
      <c r="J19" s="33">
        <v>1.125</v>
      </c>
      <c r="K19" s="33">
        <f>G19+I19+J19</f>
        <v>40.125</v>
      </c>
    </row>
    <row r="20" spans="1:11" s="30" customFormat="1" ht="22.15" customHeight="1">
      <c r="A20" s="29">
        <v>4</v>
      </c>
      <c r="B20" s="36" t="s">
        <v>65</v>
      </c>
      <c r="C20" s="29" t="s">
        <v>68</v>
      </c>
      <c r="D20" s="29" t="s">
        <v>59</v>
      </c>
      <c r="E20" s="29">
        <v>6.31</v>
      </c>
      <c r="F20" s="33">
        <v>39</v>
      </c>
      <c r="G20" s="33">
        <v>23.064</v>
      </c>
      <c r="H20" s="29"/>
      <c r="I20" s="29"/>
      <c r="J20" s="33">
        <v>1.167</v>
      </c>
      <c r="K20" s="33">
        <f t="shared" ref="K20:K24" si="1">G20+I20+J20</f>
        <v>24.231000000000002</v>
      </c>
    </row>
    <row r="21" spans="1:11" s="30" customFormat="1" ht="22.15" customHeight="1">
      <c r="A21" s="29">
        <v>5</v>
      </c>
      <c r="B21" s="36" t="s">
        <v>71</v>
      </c>
      <c r="C21" s="29" t="s">
        <v>67</v>
      </c>
      <c r="D21" s="29" t="s">
        <v>59</v>
      </c>
      <c r="E21" s="29">
        <v>5.32</v>
      </c>
      <c r="F21" s="29">
        <v>34.5</v>
      </c>
      <c r="G21" s="33">
        <v>19.501000000000001</v>
      </c>
      <c r="H21" s="29"/>
      <c r="I21" s="29"/>
      <c r="J21" s="43">
        <v>3.5</v>
      </c>
      <c r="K21" s="33">
        <f t="shared" si="1"/>
        <v>23.001000000000001</v>
      </c>
    </row>
    <row r="22" spans="1:11" s="30" customFormat="1" ht="22.15" customHeight="1">
      <c r="A22" s="29">
        <v>6</v>
      </c>
      <c r="B22" s="36" t="s">
        <v>66</v>
      </c>
      <c r="C22" s="29" t="s">
        <v>55</v>
      </c>
      <c r="D22" s="29" t="s">
        <v>59</v>
      </c>
      <c r="E22" s="29">
        <v>5.98</v>
      </c>
      <c r="F22" s="29">
        <v>34.5</v>
      </c>
      <c r="G22" s="33">
        <v>34.5</v>
      </c>
      <c r="H22" s="29"/>
      <c r="I22" s="29"/>
      <c r="J22" s="33">
        <v>1.167</v>
      </c>
      <c r="K22" s="33">
        <f t="shared" si="1"/>
        <v>35.667000000000002</v>
      </c>
    </row>
    <row r="23" spans="1:11" s="32" customFormat="1" ht="22.15" customHeight="1">
      <c r="A23" s="41" t="s">
        <v>38</v>
      </c>
      <c r="B23" s="69" t="s">
        <v>44</v>
      </c>
      <c r="C23" s="70"/>
      <c r="D23" s="70"/>
      <c r="E23" s="70"/>
      <c r="F23" s="70"/>
      <c r="G23" s="70"/>
      <c r="H23" s="70"/>
      <c r="I23" s="70"/>
      <c r="J23" s="70"/>
      <c r="K23" s="71"/>
    </row>
    <row r="24" spans="1:11" s="30" customFormat="1" ht="34.15" customHeight="1">
      <c r="A24" s="37">
        <v>1</v>
      </c>
      <c r="B24" s="38" t="s">
        <v>72</v>
      </c>
      <c r="C24" s="37" t="s">
        <v>79</v>
      </c>
      <c r="D24" s="37" t="s">
        <v>59</v>
      </c>
      <c r="E24" s="37">
        <v>5.75</v>
      </c>
      <c r="F24" s="39">
        <f>1.15*5.75*1.2</f>
        <v>7.9349999999999996</v>
      </c>
      <c r="G24" s="39">
        <f>1.15*E24</f>
        <v>6.6124999999999998</v>
      </c>
      <c r="H24" s="37"/>
      <c r="I24" s="37"/>
      <c r="J24" s="37"/>
      <c r="K24" s="33">
        <f t="shared" si="1"/>
        <v>6.6124999999999998</v>
      </c>
    </row>
    <row r="25" spans="1:11" s="30" customFormat="1" ht="22.15" customHeight="1">
      <c r="A25" s="37">
        <v>2</v>
      </c>
      <c r="B25" s="38" t="s">
        <v>74</v>
      </c>
      <c r="C25" s="37" t="s">
        <v>78</v>
      </c>
      <c r="D25" s="37" t="s">
        <v>58</v>
      </c>
      <c r="E25" s="37"/>
      <c r="F25" s="39"/>
      <c r="G25" s="39"/>
      <c r="H25" s="39">
        <v>1.5594000000000001</v>
      </c>
      <c r="I25" s="37"/>
      <c r="J25" s="37"/>
      <c r="K25" s="39"/>
    </row>
    <row r="26" spans="1:11" s="30" customFormat="1" ht="22.15" customHeight="1">
      <c r="A26" s="37">
        <v>3</v>
      </c>
      <c r="B26" s="38" t="s">
        <v>75</v>
      </c>
      <c r="C26" s="37" t="s">
        <v>78</v>
      </c>
      <c r="D26" s="37" t="s">
        <v>58</v>
      </c>
      <c r="E26" s="37"/>
      <c r="F26" s="39"/>
      <c r="G26" s="39"/>
      <c r="H26" s="39">
        <v>1.5594000000000001</v>
      </c>
      <c r="I26" s="37"/>
      <c r="J26" s="37"/>
      <c r="K26" s="39"/>
    </row>
    <row r="27" spans="1:11" s="30" customFormat="1" ht="22.15" customHeight="1">
      <c r="A27" s="37">
        <v>4</v>
      </c>
      <c r="B27" s="38" t="s">
        <v>80</v>
      </c>
      <c r="C27" s="37" t="s">
        <v>57</v>
      </c>
      <c r="D27" s="37" t="s">
        <v>58</v>
      </c>
      <c r="E27" s="37"/>
      <c r="F27" s="39"/>
      <c r="G27" s="39"/>
      <c r="H27" s="39">
        <v>1.5594000000000001</v>
      </c>
      <c r="I27" s="37"/>
      <c r="J27" s="37"/>
      <c r="K27" s="39"/>
    </row>
    <row r="28" spans="1:11" s="30" customFormat="1" ht="22.15" customHeight="1">
      <c r="A28" s="37">
        <v>5</v>
      </c>
      <c r="B28" s="38" t="s">
        <v>73</v>
      </c>
      <c r="C28" s="37" t="s">
        <v>55</v>
      </c>
      <c r="D28" s="37" t="s">
        <v>59</v>
      </c>
      <c r="E28" s="37">
        <v>5.09</v>
      </c>
      <c r="F28" s="39">
        <f t="shared" ref="F28" si="2">1.15*E28*1.2</f>
        <v>7.0241999999999996</v>
      </c>
      <c r="G28" s="39">
        <f>1.15*E28</f>
        <v>5.8534999999999995</v>
      </c>
      <c r="H28" s="37"/>
      <c r="I28" s="37"/>
      <c r="J28" s="37"/>
      <c r="K28" s="33">
        <f t="shared" ref="K28:K34" si="3">G28+I28+J28</f>
        <v>5.8534999999999995</v>
      </c>
    </row>
    <row r="29" spans="1:11" s="30" customFormat="1" ht="22.15" customHeight="1">
      <c r="A29" s="37">
        <v>6</v>
      </c>
      <c r="B29" s="38" t="s">
        <v>77</v>
      </c>
      <c r="C29" s="37" t="s">
        <v>55</v>
      </c>
      <c r="D29" s="37" t="s">
        <v>59</v>
      </c>
      <c r="E29" s="37">
        <v>5.09</v>
      </c>
      <c r="F29" s="39">
        <f>1.15*E29*1.2</f>
        <v>7.0241999999999996</v>
      </c>
      <c r="G29" s="39">
        <f t="shared" ref="G29:G30" si="4">1.15*E29</f>
        <v>5.8534999999999995</v>
      </c>
      <c r="H29" s="37"/>
      <c r="I29" s="37"/>
      <c r="J29" s="37"/>
      <c r="K29" s="33">
        <f t="shared" si="3"/>
        <v>5.8534999999999995</v>
      </c>
    </row>
    <row r="30" spans="1:11" s="30" customFormat="1" ht="22.15" customHeight="1">
      <c r="A30" s="37">
        <v>7</v>
      </c>
      <c r="B30" s="38" t="s">
        <v>76</v>
      </c>
      <c r="C30" s="37" t="s">
        <v>56</v>
      </c>
      <c r="D30" s="37" t="s">
        <v>59</v>
      </c>
      <c r="E30" s="37">
        <v>5.09</v>
      </c>
      <c r="F30" s="39">
        <f>1.15*E30*1.2</f>
        <v>7.0241999999999996</v>
      </c>
      <c r="G30" s="39">
        <f t="shared" si="4"/>
        <v>5.8534999999999995</v>
      </c>
      <c r="H30" s="37"/>
      <c r="I30" s="37"/>
      <c r="J30" s="37"/>
      <c r="K30" s="33">
        <f t="shared" si="3"/>
        <v>5.8534999999999995</v>
      </c>
    </row>
    <row r="31" spans="1:11" s="32" customFormat="1" ht="22.15" customHeight="1">
      <c r="A31" s="41" t="s">
        <v>36</v>
      </c>
      <c r="B31" s="69" t="s">
        <v>86</v>
      </c>
      <c r="C31" s="70"/>
      <c r="D31" s="70"/>
      <c r="E31" s="70"/>
      <c r="F31" s="70"/>
      <c r="G31" s="70"/>
      <c r="H31" s="70"/>
      <c r="I31" s="70"/>
      <c r="J31" s="70"/>
      <c r="K31" s="71"/>
    </row>
    <row r="32" spans="1:11" s="30" customFormat="1" ht="22.15" customHeight="1">
      <c r="A32" s="37">
        <v>1</v>
      </c>
      <c r="B32" s="38" t="s">
        <v>81</v>
      </c>
      <c r="C32" s="37" t="s">
        <v>54</v>
      </c>
      <c r="D32" s="37" t="s">
        <v>59</v>
      </c>
      <c r="E32" s="37">
        <v>6.31</v>
      </c>
      <c r="F32" s="39">
        <v>8.1140000000000008</v>
      </c>
      <c r="G32" s="39">
        <v>8.1140000000000008</v>
      </c>
      <c r="H32" s="37"/>
      <c r="I32" s="37"/>
      <c r="J32" s="37"/>
      <c r="K32" s="33">
        <f t="shared" si="3"/>
        <v>8.1140000000000008</v>
      </c>
    </row>
    <row r="33" spans="1:11" s="30" customFormat="1" ht="22.15" customHeight="1">
      <c r="A33" s="37">
        <v>2</v>
      </c>
      <c r="B33" s="38" t="s">
        <v>82</v>
      </c>
      <c r="C33" s="37" t="s">
        <v>83</v>
      </c>
      <c r="D33" s="37" t="s">
        <v>59</v>
      </c>
      <c r="E33" s="37">
        <v>5.65</v>
      </c>
      <c r="F33" s="39">
        <v>4.5259999999999998</v>
      </c>
      <c r="G33" s="39">
        <v>4.5259999999999998</v>
      </c>
      <c r="H33" s="37"/>
      <c r="I33" s="37"/>
      <c r="J33" s="37"/>
      <c r="K33" s="33">
        <f t="shared" si="3"/>
        <v>4.5259999999999998</v>
      </c>
    </row>
    <row r="34" spans="1:11" s="30" customFormat="1" ht="22.15" customHeight="1">
      <c r="A34" s="34">
        <v>3</v>
      </c>
      <c r="B34" s="46" t="s">
        <v>84</v>
      </c>
      <c r="C34" s="34" t="s">
        <v>56</v>
      </c>
      <c r="D34" s="34" t="s">
        <v>59</v>
      </c>
      <c r="E34" s="34">
        <v>5.32</v>
      </c>
      <c r="F34" s="35">
        <v>5.0019999999999998</v>
      </c>
      <c r="G34" s="35">
        <v>5.0019999999999998</v>
      </c>
      <c r="H34" s="34"/>
      <c r="I34" s="34"/>
      <c r="J34" s="34"/>
      <c r="K34" s="33">
        <f t="shared" si="3"/>
        <v>5.0019999999999998</v>
      </c>
    </row>
    <row r="35" spans="1:11" ht="26.45" hidden="1" customHeight="1">
      <c r="A35" s="62"/>
      <c r="B35" s="62"/>
      <c r="C35" s="62"/>
      <c r="D35" s="62"/>
      <c r="E35" s="62"/>
      <c r="F35" s="62"/>
      <c r="G35" s="62"/>
      <c r="H35" s="62"/>
      <c r="I35" s="62"/>
      <c r="J35" s="62"/>
      <c r="K35" s="62"/>
    </row>
    <row r="36" spans="1:11" hidden="1"/>
    <row r="37" spans="1:11" hidden="1">
      <c r="A37" s="16"/>
      <c r="J37" s="17" t="s">
        <v>14</v>
      </c>
    </row>
    <row r="38" spans="1:11" hidden="1">
      <c r="B38" s="18" t="s">
        <v>12</v>
      </c>
      <c r="J38" s="18" t="s">
        <v>15</v>
      </c>
    </row>
    <row r="39" spans="1:11" hidden="1">
      <c r="B39" s="19" t="s">
        <v>13</v>
      </c>
      <c r="J39" s="19" t="s">
        <v>16</v>
      </c>
    </row>
    <row r="40" spans="1:11" hidden="1"/>
    <row r="41" spans="1:11" hidden="1"/>
    <row r="42" spans="1:11" hidden="1"/>
    <row r="43" spans="1:11" hidden="1"/>
    <row r="44" spans="1:11" hidden="1"/>
    <row r="45" spans="1:11" hidden="1"/>
    <row r="46" spans="1:11" hidden="1">
      <c r="J46" s="18"/>
    </row>
    <row r="47" spans="1:11" hidden="1"/>
    <row r="48" spans="1:11"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sheetData>
  <mergeCells count="18">
    <mergeCell ref="A1:G1"/>
    <mergeCell ref="B16:K16"/>
    <mergeCell ref="B23:K23"/>
    <mergeCell ref="B31:K31"/>
    <mergeCell ref="J1:K1"/>
    <mergeCell ref="A35:K35"/>
    <mergeCell ref="A3:K3"/>
    <mergeCell ref="A4:K4"/>
    <mergeCell ref="K6:K7"/>
    <mergeCell ref="A6:A7"/>
    <mergeCell ref="B6:B7"/>
    <mergeCell ref="F6:G6"/>
    <mergeCell ref="H6:I6"/>
    <mergeCell ref="C6:C7"/>
    <mergeCell ref="E6:E7"/>
    <mergeCell ref="J6:J7"/>
    <mergeCell ref="D6:D7"/>
    <mergeCell ref="B9:K9"/>
  </mergeCells>
  <pageMargins left="0.31496062992125984" right="0" top="0.15748031496062992" bottom="0" header="0.11811023622047245" footer="0.11811023622047245"/>
  <pageSetup paperSize="9" scale="70" orientation="portrait" r:id="rId1"/>
  <legacyDrawing r:id="rId2"/>
</worksheet>
</file>

<file path=xl/worksheets/sheet3.xml><?xml version="1.0" encoding="utf-8"?>
<worksheet xmlns="http://schemas.openxmlformats.org/spreadsheetml/2006/main" xmlns:r="http://schemas.openxmlformats.org/officeDocument/2006/relationships">
  <dimension ref="A1:K21"/>
  <sheetViews>
    <sheetView topLeftCell="A34" zoomScale="70" zoomScaleNormal="70" workbookViewId="0">
      <selection activeCell="N9" sqref="N9"/>
    </sheetView>
  </sheetViews>
  <sheetFormatPr defaultColWidth="9" defaultRowHeight="18.75"/>
  <cols>
    <col min="1" max="1" width="4" style="48" customWidth="1"/>
    <col min="2" max="2" width="18.625" style="49" customWidth="1"/>
    <col min="3" max="3" width="17.125" style="48" customWidth="1"/>
    <col min="4" max="4" width="19.625" style="48" customWidth="1"/>
    <col min="5" max="5" width="6.625" style="48" customWidth="1"/>
    <col min="6" max="6" width="6.875" style="48" customWidth="1"/>
    <col min="7" max="7" width="7.875" style="48" customWidth="1"/>
    <col min="8" max="8" width="7.75" style="48" customWidth="1"/>
    <col min="9" max="9" width="7.25" style="48" customWidth="1"/>
    <col min="10" max="11" width="8.25" style="48" customWidth="1"/>
    <col min="12" max="16384" width="9" style="48"/>
  </cols>
  <sheetData>
    <row r="1" spans="1:11" ht="25.15" customHeight="1">
      <c r="A1" s="76" t="s">
        <v>45</v>
      </c>
      <c r="B1" s="76"/>
      <c r="C1" s="76"/>
      <c r="D1" s="76"/>
      <c r="E1" s="76"/>
      <c r="F1" s="76"/>
      <c r="G1" s="76"/>
      <c r="H1" s="76"/>
      <c r="I1" s="76"/>
      <c r="J1" s="76"/>
      <c r="K1" s="76"/>
    </row>
    <row r="2" spans="1:11" ht="39.6" customHeight="1"/>
    <row r="3" spans="1:11" s="15" customFormat="1" ht="15.75">
      <c r="A3" s="63" t="s">
        <v>17</v>
      </c>
      <c r="B3" s="63"/>
      <c r="C3" s="63"/>
      <c r="D3" s="63"/>
      <c r="E3" s="63"/>
      <c r="F3" s="63"/>
      <c r="G3" s="63"/>
      <c r="H3" s="63"/>
      <c r="I3" s="63"/>
      <c r="J3" s="63"/>
      <c r="K3" s="63"/>
    </row>
    <row r="4" spans="1:11" s="15" customFormat="1" ht="15.75">
      <c r="A4" s="63" t="s">
        <v>87</v>
      </c>
      <c r="B4" s="63"/>
      <c r="C4" s="63"/>
      <c r="D4" s="63"/>
      <c r="E4" s="63"/>
      <c r="F4" s="63"/>
      <c r="G4" s="63"/>
      <c r="H4" s="63"/>
      <c r="I4" s="63"/>
      <c r="J4" s="63"/>
      <c r="K4" s="63"/>
    </row>
    <row r="5" spans="1:11" ht="11.25" customHeight="1"/>
    <row r="6" spans="1:11" s="15" customFormat="1" ht="37.5" customHeight="1">
      <c r="A6" s="73" t="s">
        <v>53</v>
      </c>
      <c r="B6" s="73" t="s">
        <v>21</v>
      </c>
      <c r="C6" s="77" t="s">
        <v>22</v>
      </c>
      <c r="D6" s="73" t="s">
        <v>27</v>
      </c>
      <c r="E6" s="73" t="s">
        <v>23</v>
      </c>
      <c r="F6" s="73" t="s">
        <v>19</v>
      </c>
      <c r="G6" s="73"/>
      <c r="H6" s="73" t="s">
        <v>20</v>
      </c>
      <c r="I6" s="73"/>
      <c r="J6" s="73" t="s">
        <v>88</v>
      </c>
      <c r="K6" s="73" t="s">
        <v>89</v>
      </c>
    </row>
    <row r="7" spans="1:11" s="15" customFormat="1" ht="24" customHeight="1">
      <c r="A7" s="74"/>
      <c r="B7" s="74"/>
      <c r="C7" s="78"/>
      <c r="D7" s="74"/>
      <c r="E7" s="74"/>
      <c r="F7" s="53" t="s">
        <v>24</v>
      </c>
      <c r="G7" s="53" t="s">
        <v>25</v>
      </c>
      <c r="H7" s="53" t="s">
        <v>24</v>
      </c>
      <c r="I7" s="53" t="s">
        <v>25</v>
      </c>
      <c r="J7" s="74"/>
      <c r="K7" s="74"/>
    </row>
    <row r="8" spans="1:11" s="30" customFormat="1" ht="39.6" customHeight="1">
      <c r="A8" s="29">
        <v>1</v>
      </c>
      <c r="B8" s="36" t="s">
        <v>90</v>
      </c>
      <c r="C8" s="29" t="s">
        <v>91</v>
      </c>
      <c r="D8" s="29" t="s">
        <v>58</v>
      </c>
      <c r="E8" s="29"/>
      <c r="F8" s="29"/>
      <c r="G8" s="29"/>
      <c r="H8" s="29">
        <v>9.6</v>
      </c>
      <c r="I8" s="29">
        <v>9.6</v>
      </c>
      <c r="J8" s="50">
        <v>6.1500000000000012</v>
      </c>
      <c r="K8" s="33">
        <f>I8+J8</f>
        <v>15.75</v>
      </c>
    </row>
    <row r="9" spans="1:11" s="30" customFormat="1" ht="39.6" customHeight="1">
      <c r="A9" s="29">
        <v>2</v>
      </c>
      <c r="B9" s="36" t="s">
        <v>92</v>
      </c>
      <c r="C9" s="29" t="s">
        <v>78</v>
      </c>
      <c r="D9" s="29" t="s">
        <v>58</v>
      </c>
      <c r="E9" s="29"/>
      <c r="F9" s="29"/>
      <c r="G9" s="29"/>
      <c r="H9" s="29">
        <v>8.6999999999999993</v>
      </c>
      <c r="I9" s="29">
        <v>8.6999999999999993</v>
      </c>
      <c r="J9" s="50">
        <v>9.9876923076923081</v>
      </c>
      <c r="K9" s="33">
        <f>I9+J9</f>
        <v>18.687692307692309</v>
      </c>
    </row>
    <row r="10" spans="1:11" s="30" customFormat="1" ht="39.6" customHeight="1">
      <c r="A10" s="29">
        <v>3</v>
      </c>
      <c r="B10" s="36" t="s">
        <v>93</v>
      </c>
      <c r="C10" s="29" t="s">
        <v>78</v>
      </c>
      <c r="D10" s="29" t="s">
        <v>58</v>
      </c>
      <c r="E10" s="29"/>
      <c r="F10" s="29"/>
      <c r="G10" s="29"/>
      <c r="H10" s="29">
        <v>8.6999999999999993</v>
      </c>
      <c r="I10" s="29">
        <v>8.6999999999999993</v>
      </c>
      <c r="J10" s="50">
        <v>9.9876923076923081</v>
      </c>
      <c r="K10" s="33">
        <f>I10+J10</f>
        <v>18.687692307692309</v>
      </c>
    </row>
    <row r="11" spans="1:11" s="30" customFormat="1" ht="39.6" customHeight="1">
      <c r="A11" s="29">
        <v>4</v>
      </c>
      <c r="B11" s="36" t="s">
        <v>94</v>
      </c>
      <c r="C11" s="29" t="s">
        <v>78</v>
      </c>
      <c r="D11" s="29" t="s">
        <v>58</v>
      </c>
      <c r="E11" s="29"/>
      <c r="F11" s="29"/>
      <c r="G11" s="29"/>
      <c r="H11" s="29">
        <v>8.6999999999999993</v>
      </c>
      <c r="I11" s="29">
        <v>8.6999999999999993</v>
      </c>
      <c r="J11" s="50">
        <v>2.086829268292683</v>
      </c>
      <c r="K11" s="33">
        <f t="shared" ref="K11:K12" si="0">I11+J11</f>
        <v>10.786829268292681</v>
      </c>
    </row>
    <row r="12" spans="1:11" s="30" customFormat="1" ht="39.6" customHeight="1">
      <c r="A12" s="29">
        <v>5</v>
      </c>
      <c r="B12" s="36" t="s">
        <v>95</v>
      </c>
      <c r="C12" s="29" t="s">
        <v>78</v>
      </c>
      <c r="D12" s="29" t="s">
        <v>58</v>
      </c>
      <c r="E12" s="29"/>
      <c r="F12" s="29"/>
      <c r="G12" s="29"/>
      <c r="H12" s="29">
        <v>8.6999999999999993</v>
      </c>
      <c r="I12" s="29">
        <v>8.6999999999999993</v>
      </c>
      <c r="J12" s="50">
        <v>2.086829268292683</v>
      </c>
      <c r="K12" s="33">
        <f t="shared" si="0"/>
        <v>10.786829268292681</v>
      </c>
    </row>
    <row r="13" spans="1:11" s="30" customFormat="1" ht="39.6" customHeight="1">
      <c r="A13" s="29">
        <v>6</v>
      </c>
      <c r="B13" s="36" t="s">
        <v>96</v>
      </c>
      <c r="C13" s="29" t="s">
        <v>18</v>
      </c>
      <c r="D13" s="29" t="s">
        <v>59</v>
      </c>
      <c r="E13" s="29">
        <v>8.1999999999999993</v>
      </c>
      <c r="F13" s="29">
        <v>48</v>
      </c>
      <c r="G13" s="29">
        <v>48</v>
      </c>
      <c r="H13" s="29"/>
      <c r="I13" s="29"/>
      <c r="J13" s="50">
        <v>3.23</v>
      </c>
      <c r="K13" s="33">
        <f>G13+J13</f>
        <v>51.23</v>
      </c>
    </row>
    <row r="14" spans="1:11" s="30" customFormat="1" ht="39.6" customHeight="1">
      <c r="A14" s="29">
        <v>7</v>
      </c>
      <c r="B14" s="36" t="s">
        <v>97</v>
      </c>
      <c r="C14" s="29" t="s">
        <v>98</v>
      </c>
      <c r="D14" s="29" t="s">
        <v>59</v>
      </c>
      <c r="E14" s="29">
        <v>7.66</v>
      </c>
      <c r="F14" s="29">
        <v>43.5</v>
      </c>
      <c r="G14" s="29">
        <v>43.5</v>
      </c>
      <c r="H14" s="29"/>
      <c r="I14" s="29"/>
      <c r="J14" s="50">
        <v>4.08</v>
      </c>
      <c r="K14" s="33">
        <f t="shared" ref="K14:K19" si="1">G14+J14</f>
        <v>47.58</v>
      </c>
    </row>
    <row r="15" spans="1:11" s="30" customFormat="1" ht="39.6" customHeight="1">
      <c r="A15" s="29">
        <v>8</v>
      </c>
      <c r="B15" s="36" t="s">
        <v>99</v>
      </c>
      <c r="C15" s="29" t="s">
        <v>98</v>
      </c>
      <c r="D15" s="29" t="s">
        <v>59</v>
      </c>
      <c r="E15" s="29">
        <v>7.66</v>
      </c>
      <c r="F15" s="29">
        <v>43.5</v>
      </c>
      <c r="G15" s="29">
        <v>43.5</v>
      </c>
      <c r="H15" s="29"/>
      <c r="I15" s="29"/>
      <c r="J15" s="50">
        <v>3.51</v>
      </c>
      <c r="K15" s="33">
        <f t="shared" si="1"/>
        <v>47.01</v>
      </c>
    </row>
    <row r="16" spans="1:11" s="30" customFormat="1" ht="39.6" customHeight="1">
      <c r="A16" s="29">
        <v>9</v>
      </c>
      <c r="B16" s="36" t="s">
        <v>100</v>
      </c>
      <c r="C16" s="29" t="s">
        <v>98</v>
      </c>
      <c r="D16" s="29" t="s">
        <v>59</v>
      </c>
      <c r="E16" s="29">
        <v>7.66</v>
      </c>
      <c r="F16" s="29">
        <v>43.5</v>
      </c>
      <c r="G16" s="29">
        <v>43.5</v>
      </c>
      <c r="H16" s="29"/>
      <c r="I16" s="29"/>
      <c r="J16" s="50">
        <v>1.76</v>
      </c>
      <c r="K16" s="33">
        <f t="shared" si="1"/>
        <v>45.26</v>
      </c>
    </row>
    <row r="17" spans="1:11" s="30" customFormat="1" ht="39.6" customHeight="1">
      <c r="A17" s="29">
        <v>10</v>
      </c>
      <c r="B17" s="36" t="s">
        <v>62</v>
      </c>
      <c r="C17" s="29" t="s">
        <v>98</v>
      </c>
      <c r="D17" s="29" t="s">
        <v>59</v>
      </c>
      <c r="E17" s="29">
        <v>7.66</v>
      </c>
      <c r="F17" s="29">
        <v>43.5</v>
      </c>
      <c r="G17" s="29">
        <v>43.5</v>
      </c>
      <c r="H17" s="29"/>
      <c r="I17" s="29"/>
      <c r="J17" s="50">
        <v>3.7999999999999994</v>
      </c>
      <c r="K17" s="33">
        <f t="shared" si="1"/>
        <v>47.3</v>
      </c>
    </row>
    <row r="18" spans="1:11" s="30" customFormat="1" ht="39.6" customHeight="1">
      <c r="A18" s="29">
        <v>11</v>
      </c>
      <c r="B18" s="36" t="s">
        <v>101</v>
      </c>
      <c r="C18" s="29" t="s">
        <v>98</v>
      </c>
      <c r="D18" s="29" t="s">
        <v>59</v>
      </c>
      <c r="E18" s="29">
        <v>7.33</v>
      </c>
      <c r="F18" s="29">
        <v>43.5</v>
      </c>
      <c r="G18" s="29">
        <v>43.5</v>
      </c>
      <c r="H18" s="29"/>
      <c r="I18" s="29"/>
      <c r="J18" s="50">
        <v>3.8068965517241384</v>
      </c>
      <c r="K18" s="33">
        <f t="shared" si="1"/>
        <v>47.306896551724137</v>
      </c>
    </row>
    <row r="19" spans="1:11" s="30" customFormat="1" ht="39.6" customHeight="1">
      <c r="A19" s="29">
        <v>12</v>
      </c>
      <c r="B19" s="36" t="s">
        <v>102</v>
      </c>
      <c r="C19" s="29" t="s">
        <v>57</v>
      </c>
      <c r="D19" s="29" t="s">
        <v>59</v>
      </c>
      <c r="E19" s="29">
        <v>7.33</v>
      </c>
      <c r="F19" s="29">
        <v>43.5</v>
      </c>
      <c r="G19" s="29">
        <v>43.5</v>
      </c>
      <c r="H19" s="29"/>
      <c r="I19" s="29"/>
      <c r="J19" s="50">
        <v>1.91</v>
      </c>
      <c r="K19" s="33">
        <f t="shared" si="1"/>
        <v>45.41</v>
      </c>
    </row>
    <row r="20" spans="1:11" s="30" customFormat="1" ht="39.6" customHeight="1">
      <c r="A20" s="34">
        <v>13</v>
      </c>
      <c r="B20" s="46" t="s">
        <v>103</v>
      </c>
      <c r="C20" s="34" t="s">
        <v>57</v>
      </c>
      <c r="D20" s="34" t="s">
        <v>59</v>
      </c>
      <c r="E20" s="34">
        <v>7.33</v>
      </c>
      <c r="F20" s="34">
        <v>43.5</v>
      </c>
      <c r="G20" s="34">
        <v>43.5</v>
      </c>
      <c r="H20" s="34"/>
      <c r="I20" s="34"/>
      <c r="J20" s="51">
        <v>1.3800000000000001</v>
      </c>
      <c r="K20" s="35">
        <f>G20+J20</f>
        <v>44.88</v>
      </c>
    </row>
    <row r="21" spans="1:11" s="52" customFormat="1" ht="135" customHeight="1">
      <c r="A21" s="75" t="s">
        <v>104</v>
      </c>
      <c r="B21" s="75"/>
      <c r="C21" s="75"/>
      <c r="D21" s="75"/>
      <c r="E21" s="75"/>
      <c r="F21" s="75"/>
      <c r="G21" s="75"/>
      <c r="H21" s="75"/>
      <c r="I21" s="75"/>
      <c r="J21" s="75"/>
      <c r="K21" s="75"/>
    </row>
  </sheetData>
  <mergeCells count="13">
    <mergeCell ref="J6:J7"/>
    <mergeCell ref="K6:K7"/>
    <mergeCell ref="A21:K21"/>
    <mergeCell ref="A1:K1"/>
    <mergeCell ref="A3:K3"/>
    <mergeCell ref="A4:K4"/>
    <mergeCell ref="A6:A7"/>
    <mergeCell ref="B6:B7"/>
    <mergeCell ref="C6:C7"/>
    <mergeCell ref="D6:D7"/>
    <mergeCell ref="E6:E7"/>
    <mergeCell ref="F6:G6"/>
    <mergeCell ref="H6:I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Quy luong, thu lao</vt:lpstr>
      <vt:lpstr>Thu nhap VCQL</vt:lpstr>
      <vt:lpstr>Thu nhap VCQL2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2015-10-26T03:16:28Z</dcterms:modified>
</cp:coreProperties>
</file>